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7c30f92df41a7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Compare" sheetId="1" ns1:id="R7c54865d783f45a5"/>
    <sheet name="Review" sheetId="2" ns1:id="R2ccd6e84f1f94e1c"/>
    <sheet name="Worked Example" sheetId="3" ns1:id="Rd25c2d599ea44700"/>
  </sheets>
  <definedNames>
    <definedName name="_xlnm.Print_Area" localSheetId="0">'Compare'!$A$1:$F$52</definedName>
    <definedName name="_xlnm.Print_Area" localSheetId="1">'Review'!$A$1:$D$35</definedName>
    <definedName name="_xlnm.Print_Area" localSheetId="2">'Worked Example'!$A$1:$F$52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"/>
    <x:numFmt numFmtId="201" formatCode="$#,##0.00"/>
    <x:numFmt numFmtId="202" formatCode="0"/>
    <x:numFmt numFmtId="203" formatCode="mm/dd/yy"/>
  </x:numFmts>
  <x:fonts count="7">
    <x:font>
      <x:sz val="11"/>
      <x:name val="Carlito"/>
    </x:font>
    <x:font>
      <x:sz val="11"/>
      <x:color rgb="FF253341"/>
      <x:name val="Arial"/>
    </x:font>
    <x:font>
      <x:b/>
      <x:sz val="16"/>
      <x:color rgb="FF253341"/>
      <x:name val="Arial"/>
    </x:font>
    <x:font>
      <x:b/>
      <x:sz val="11"/>
      <x:color rgb="FFB9232E"/>
      <x:name val="Arial"/>
    </x:font>
    <x:font>
      <x:sz val="11"/>
      <x:color rgb="FF617080"/>
      <x:name val="Arial"/>
    </x:font>
    <x:font>
      <x:b/>
      <x:sz val="11"/>
      <x:color rgb="FFFFFFFF"/>
      <x:name val="Arial"/>
    </x:font>
    <x:font>
      <x:b/>
      <x:sz val="11"/>
      <x:color rgb="FF25334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D7"/>
      </x:patternFill>
    </x:fill>
    <x:fill>
      <x:patternFill patternType="solid">
        <x:fgColor rgb="FF30465B"/>
      </x:patternFill>
    </x:fill>
    <x:fill>
      <x:patternFill patternType="solid">
        <x:fgColor rgb="FFEAF0F5"/>
      </x:patternFill>
    </x:fill>
  </x:fills>
  <x:borders count="2">
    <x:border/>
    <x:border>
      <x:bottom style="thin">
        <x:color rgb="FFB9232E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6" fillId="4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ont>
        <x:color rgb="FFA6202A"/>
      </x:font>
      <x:fill>
        <x:patternFill patternType="solid">
          <x:bgColor rgb="FFFCE7E8"/>
        </x:patternFill>
      </x:fill>
    </x:dxf>
    <x:dxf>
      <x:font>
        <x:color rgb="FFA6202A"/>
      </x:font>
      <x:fill>
        <x:patternFill patternType="solid">
          <x:bgColor rgb="FFFCE7E8"/>
        </x:patternFill>
      </x:fill>
    </x:dxf>
    <x:dxf>
      <x:font>
        <x:color rgb="FFA6202A"/>
      </x:font>
      <x:fill>
        <x:patternFill patternType="solid">
          <x:bgColor rgb="FFFCE7E8"/>
        </x:patternFill>
      </x:fill>
    </x:dxf>
    <x:dxf>
      <x:font>
        <x:color rgb="FFA6202A"/>
      </x:font>
      <x:fill>
        <x:patternFill patternType="solid">
          <x:bgColor rgb="FFFCE7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4ed1f0220848af" /><Relationship Type="http://schemas.openxmlformats.org/officeDocument/2006/relationships/theme" Target="/xl/theme/theme1.xml" Id="R121a1f8fb49245ce" /><Relationship Type="http://schemas.openxmlformats.org/officeDocument/2006/relationships/sharedStrings" Target="/xl/sharedStrings.xml" Id="R8d3d46da8ba54f96" /><Relationship Type="http://schemas.openxmlformats.org/officeDocument/2006/relationships/worksheet" Target="/xl/worksheets/sheet1.xml" Id="R7c54865d783f45a5" /><Relationship Type="http://schemas.openxmlformats.org/officeDocument/2006/relationships/worksheet" Target="/xl/worksheets/sheet2.xml" Id="R2ccd6e84f1f94e1c" /><Relationship Type="http://schemas.openxmlformats.org/officeDocument/2006/relationships/worksheet" Target="/xl/worksheets/sheet3.xml" Id="Rd25c2d599ea4470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30465B"/>
    <pageSetUpPr fitToPage="1"/>
  </sheetPr>
  <sheetViews>
    <sheetView showGridLines="0" workbookViewId="0">
      <pane ySplit="9" topLeftCell="A10" activePane="bottomLeft" state="frozen"/>
    </sheetView>
  </sheetViews>
  <sheetFormatPr defaultRowHeight="15"/>
  <cols>
    <col min="1" max="1" width="35" hidden="0" customWidth="1"/>
    <col min="2" max="2" width="29" hidden="0" customWidth="1"/>
    <col min="3" max="3" width="29" hidden="0" customWidth="1"/>
    <col min="4" max="4" width="29" hidden="0" customWidth="1"/>
    <col min="5" max="5" width="3" hidden="0" customWidth="1"/>
    <col min="6" max="6" width="65" hidden="0" customWidth="1"/>
  </cols>
  <sheetData>
    <row r="1" ht="25" customHeight="1">
      <c r="A1" s="2"/>
      <c r="B1" s="2"/>
      <c r="C1" s="2"/>
      <c r="D1" s="2"/>
      <c r="E1" s="2"/>
      <c r="F1" s="2"/>
    </row>
    <row r="2" ht="30" customHeight="1">
      <c r="A2" s="4" t="str">
        <v>Supplier quote comparison</v>
      </c>
      <c r="B2" s="2"/>
      <c r="C2" s="2"/>
      <c r="D2" s="2"/>
      <c r="E2" s="2"/>
      <c r="F2" s="6" t="str">
        <v>REDLINEPRECON</v>
      </c>
    </row>
    <row r="3" ht="25" customHeight="1">
      <c r="A3" s="5"/>
      <c r="B3" s="5"/>
      <c r="C3" s="5"/>
      <c r="D3" s="5"/>
      <c r="E3" s="2"/>
      <c r="F3" s="2"/>
    </row>
    <row r="4" ht="45" customHeight="1">
      <c r="A4" s="3" t="str">
        <v>Project / reference</v>
      </c>
      <c r="B4" s="7"/>
      <c r="C4" s="2"/>
      <c r="D4" s="2"/>
      <c r="E4" s="2"/>
      <c r="F4" s="10" t="str">
        <v>Edit amber cells. Leave unknown costs blank. Enter zero only when confirmed included or not applicable.</v>
      </c>
    </row>
    <row r="5" ht="45" customHeight="1">
      <c r="A5" s="3" t="str">
        <v>Required material / specification</v>
      </c>
      <c r="B5" s="8"/>
      <c r="C5" s="2"/>
      <c r="D5" s="2"/>
      <c r="E5" s="2"/>
      <c r="F5" s="10" t="str">
        <v>Compare one material/specification per sheet. Duplicate Compare for another item. Use one unit consistently; convert supplier pack pricing before entry.</v>
      </c>
    </row>
    <row r="6" ht="45" customHeight="1">
      <c r="A6" s="3" t="str">
        <v>Required quantity</v>
      </c>
      <c r="B6" s="9"/>
      <c r="C6" s="2" t="str">
        <v>Required unit</v>
      </c>
      <c r="D6" s="7"/>
      <c r="E6" s="2"/>
      <c r="F6" s="10" t="str">
        <v>For a lump-sum package, use quantity 1 and unit LOT. Match the complete package scope; do not average dissimilar materials.</v>
      </c>
    </row>
    <row r="7" ht="25" customHeight="1">
      <c r="A7" s="3"/>
      <c r="B7" s="2"/>
      <c r="C7" s="2"/>
      <c r="D7" s="2"/>
      <c r="E7" s="2"/>
      <c r="F7" s="2"/>
    </row>
    <row r="8" ht="25" customHeight="1">
      <c r="A8" s="3"/>
      <c r="B8" s="2"/>
      <c r="C8" s="2"/>
      <c r="D8" s="2"/>
      <c r="E8" s="2"/>
      <c r="F8" s="2"/>
    </row>
    <row r="9" ht="25" customHeight="1">
      <c r="A9" s="13" t="str">
        <v>Comparison results</v>
      </c>
      <c r="B9" s="14" t="str">
        <f>IF(B20="","Supplier A",B20)</f>
        <v>Supplier A</v>
      </c>
      <c r="C9" s="14" t="str">
        <f>IF(C20="","Supplier B",C20)</f>
        <v>Supplier B</v>
      </c>
      <c r="D9" s="14" t="str">
        <f>IF(D20="","Supplier C",D20)</f>
        <v>Supplier C</v>
      </c>
      <c r="E9" s="2"/>
      <c r="F9" s="2"/>
    </row>
    <row r="10" ht="25" customHeight="1">
      <c r="A10" s="3" t="str">
        <v>Original quote total (USD)</v>
      </c>
      <c r="B10" s="19" t="str">
        <f>IF(ISNUMBER(B25),B25,"")</f>
      </c>
      <c r="C10" s="19" t="str">
        <f>IF(ISNUMBER(C25),C25,"")</f>
      </c>
      <c r="D10" s="19" t="str">
        <f>IF(ISNUMBER(D25),D25,"")</f>
      </c>
      <c r="E10" s="2"/>
      <c r="F10" s="2"/>
    </row>
    <row r="11" ht="25" customHeight="1">
      <c r="A11" s="3" t="str">
        <v>Supplier quoted quantity</v>
      </c>
      <c r="B11" s="21" t="str">
        <f>IF(ISNUMBER(B23),B23,"")</f>
      </c>
      <c r="C11" s="21" t="str">
        <f>IF(ISNUMBER(C23),C23,"")</f>
      </c>
      <c r="D11" s="21" t="str">
        <f>IF(ISNUMBER(D23),D23,"")</f>
      </c>
      <c r="E11" s="2"/>
      <c r="F11" s="2"/>
    </row>
    <row r="12" ht="25" customHeight="1">
      <c r="A12" s="3" t="str">
        <v>Material at required quantity (USD)</v>
      </c>
      <c r="B12" s="19" t="str">
        <f>IF(ISNUMBER(B41),B41,"")</f>
      </c>
      <c r="C12" s="19" t="str">
        <f>IF(ISNUMBER(C41),C41,"")</f>
      </c>
      <c r="D12" s="19" t="str">
        <f>IF(ISNUMBER(D41),D41,"")</f>
      </c>
      <c r="E12" s="2"/>
      <c r="F12" s="2"/>
    </row>
    <row r="13" ht="25" customHeight="1">
      <c r="A13" s="3" t="str">
        <v>Confirmed added costs (USD)</v>
      </c>
      <c r="B13" s="19" t="str">
        <f>IF(ISNUMBER(B42),B42,"")</f>
      </c>
      <c r="C13" s="19" t="str">
        <f>IF(ISNUMBER(C42),C42,"")</f>
      </c>
      <c r="D13" s="19" t="str">
        <f>IF(ISNUMBER(D42),D42,"")</f>
      </c>
      <c r="E13" s="2"/>
      <c r="F13" s="2"/>
    </row>
    <row r="14" ht="25" customHeight="1">
      <c r="A14" s="17" t="str">
        <v>Comparable total (USD)</v>
      </c>
      <c r="B14" s="24" t="str">
        <f>IF(ISNUMBER(B43),B43,"")</f>
      </c>
      <c r="C14" s="24" t="str">
        <f>IF(ISNUMBER(C43),C43,"")</f>
      </c>
      <c r="D14" s="24" t="str">
        <f>IF(ISNUMBER(D43),D43,"")</f>
      </c>
      <c r="E14" s="2"/>
      <c r="F14" s="2"/>
    </row>
    <row r="15" ht="45" customHeight="1">
      <c r="A15" s="3" t="str">
        <v>Review status</v>
      </c>
      <c r="B15" s="3" t="str">
        <f>B44</f>
        <v>Not entered</v>
      </c>
      <c r="C15" s="3" t="str">
        <f>C44</f>
        <v>Not entered</v>
      </c>
      <c r="D15" s="3" t="str">
        <f>D44</f>
        <v>Not entered</v>
      </c>
      <c r="E15" s="2"/>
      <c r="F15" s="2"/>
    </row>
    <row r="16" ht="25" customHeight="1">
      <c r="A16" s="3"/>
      <c r="B16" s="2"/>
      <c r="C16" s="2"/>
      <c r="D16" s="2"/>
      <c r="E16" s="2"/>
      <c r="F16" s="2"/>
    </row>
    <row r="17" ht="25" customHeight="1">
      <c r="A17" s="3"/>
      <c r="B17" s="2"/>
      <c r="C17" s="2"/>
      <c r="D17" s="2"/>
      <c r="E17" s="2"/>
      <c r="F17" s="2"/>
    </row>
    <row r="18" ht="25" customHeight="1">
      <c r="A18" s="3"/>
      <c r="B18" s="2"/>
      <c r="C18" s="2"/>
      <c r="D18" s="2"/>
      <c r="E18" s="2"/>
      <c r="F18" s="2"/>
    </row>
    <row r="19" ht="25" customHeight="1">
      <c r="A19" s="17" t="str">
        <v>Supplier inputs</v>
      </c>
      <c r="B19" s="18"/>
      <c r="C19" s="18"/>
      <c r="D19" s="18"/>
      <c r="E19" s="2"/>
      <c r="F19" s="2"/>
    </row>
    <row r="20" ht="25" customHeight="1">
      <c r="A20" s="3" t="str">
        <v>Supplier name</v>
      </c>
      <c r="B20" s="7"/>
      <c r="C20" s="7"/>
      <c r="D20" s="7"/>
      <c r="E20" s="2"/>
      <c r="F20" s="2"/>
    </row>
    <row r="21" ht="25" customHeight="1">
      <c r="A21" s="3" t="str">
        <v>Quote reference / source</v>
      </c>
      <c r="B21" s="7"/>
      <c r="C21" s="7"/>
      <c r="D21" s="7"/>
      <c r="E21" s="2"/>
      <c r="F21" s="10" t="str">
        <v>Keep the source quote unchanged. Record a filename, quote ID or supplier document link here.</v>
      </c>
    </row>
    <row r="22" ht="46" customHeight="1">
      <c r="A22" s="3" t="str">
        <v>Quoted specification</v>
      </c>
      <c r="B22" s="8"/>
      <c r="C22" s="8"/>
      <c r="D22" s="8"/>
      <c r="E22" s="2"/>
      <c r="F22" s="2"/>
    </row>
    <row r="23" ht="25" customHeight="1">
      <c r="A23" s="3" t="str">
        <v>Quoted quantity</v>
      </c>
      <c r="B23" s="9"/>
      <c r="C23" s="9"/>
      <c r="D23" s="9"/>
      <c r="E23" s="2"/>
      <c r="F23" s="2"/>
    </row>
    <row r="24" ht="25" customHeight="1">
      <c r="A24" s="3" t="str">
        <v>Quoted unit price (USD)</v>
      </c>
      <c r="B24" s="20"/>
      <c r="C24" s="20"/>
      <c r="D24" s="20"/>
      <c r="E24" s="2"/>
      <c r="F24" s="10" t="str">
        <v>Enter the price per unit shown in Required unit. Do not use a bundle price as an each price.</v>
      </c>
    </row>
    <row r="25" ht="25" customHeight="1">
      <c r="A25" s="3" t="str">
        <v>Original quote total (USD)</v>
      </c>
      <c r="B25" s="20"/>
      <c r="C25" s="20"/>
      <c r="D25" s="20"/>
      <c r="E25" s="2"/>
      <c r="F25" s="10" t="str">
        <v>Preserved source amount; it may include costs or quantities different from this comparison.</v>
      </c>
    </row>
    <row r="26" ht="25" customHeight="1">
      <c r="A26" s="3" t="str">
        <v>Quoted unit</v>
      </c>
      <c r="B26" s="7"/>
      <c r="C26" s="7"/>
      <c r="D26" s="7"/>
      <c r="E26" s="2"/>
      <c r="F26" s="2"/>
    </row>
    <row r="27" ht="45" customHeight="1">
      <c r="A27" s="3" t="str">
        <v>Specification matches required?</v>
      </c>
      <c r="B27" s="7"/>
      <c r="C27" s="7"/>
      <c r="D27" s="7"/>
      <c r="E27" s="2"/>
      <c r="F27" s="10" t="str">
        <v>Review grade, size, finish, dimensions and permitted substitutions. A matching description alone is not confirmation.</v>
      </c>
    </row>
    <row r="28" ht="45" customHeight="1">
      <c r="A28" s="3" t="str">
        <v>Rate applies at required quantity?</v>
      </c>
      <c r="B28" s="7"/>
      <c r="C28" s="7"/>
      <c r="D28" s="7"/>
      <c r="E28" s="2"/>
      <c r="F28" s="10" t="str">
        <v>Ask the supplier to confirm pricing at the quantity you need. The workbook does not assume the rate scales.</v>
      </c>
    </row>
    <row r="29" ht="42" customHeight="1">
      <c r="A29" s="3" t="str">
        <v>Delivery at required quantity (USD)</v>
      </c>
      <c r="B29" s="20"/>
      <c r="C29" s="20"/>
      <c r="D29" s="20"/>
      <c r="E29" s="2"/>
      <c r="F29" s="10" t="str">
        <v>Delivery, tax and other dollar amounts must apply to the required quantity. Request revised amounts when quantities change.</v>
      </c>
    </row>
    <row r="30" ht="42" customHeight="1">
      <c r="A30" s="3" t="str">
        <v>Tax at required quantity (USD)</v>
      </c>
      <c r="B30" s="20"/>
      <c r="C30" s="20"/>
      <c r="D30" s="20"/>
      <c r="E30" s="2"/>
      <c r="F30" s="10" t="str">
        <v>Enter the supplier-confirmed tax amount. This tool does not estimate local tax or taxable delivery rules.</v>
      </c>
    </row>
    <row r="31" ht="25" customHeight="1">
      <c r="A31" s="3" t="str">
        <v>Other costs at required quantity (USD)</v>
      </c>
      <c r="B31" s="20"/>
      <c r="C31" s="20"/>
      <c r="D31" s="20"/>
      <c r="E31" s="2"/>
      <c r="F31" s="2"/>
    </row>
    <row r="32" ht="25" customHeight="1">
      <c r="A32" s="3" t="str">
        <v>Delivery meets needed date?</v>
      </c>
      <c r="B32" s="7"/>
      <c r="C32" s="7"/>
      <c r="D32" s="7"/>
      <c r="E32" s="2"/>
      <c r="F32" s="10" t="str">
        <v>Check the delivery date against your schedule. Lead time is useful only with confirmed availability.</v>
      </c>
    </row>
    <row r="33" ht="25" customHeight="1">
      <c r="A33" s="3" t="str">
        <v>Price validity confirmed?</v>
      </c>
      <c r="B33" s="7"/>
      <c r="C33" s="7"/>
      <c r="D33" s="7"/>
      <c r="E33" s="2"/>
      <c r="F33" s="2"/>
    </row>
    <row r="34" ht="25" customHeight="1">
      <c r="A34" s="3" t="str">
        <v>Exclusions / substitutions resolved?</v>
      </c>
      <c r="B34" s="7"/>
      <c r="C34" s="7"/>
      <c r="D34" s="7"/>
      <c r="E34" s="2"/>
      <c r="F34" s="10" t="str">
        <v>Include freight, handling, returns, substitutions and scope exclusions in the review.</v>
      </c>
    </row>
    <row r="35" ht="25" customHeight="1">
      <c r="A35" s="3" t="str">
        <v>Lead time (days)</v>
      </c>
      <c r="B35" s="22"/>
      <c r="C35" s="22"/>
      <c r="D35" s="22"/>
      <c r="E35" s="2"/>
      <c r="F35" s="2"/>
    </row>
    <row r="36" ht="65" customHeight="1">
      <c r="A36" s="3" t="str">
        <v>Exclusions / clarification notes</v>
      </c>
      <c r="B36" s="8"/>
      <c r="C36" s="8"/>
      <c r="D36" s="8"/>
      <c r="E36" s="2"/>
      <c r="F36" s="2"/>
    </row>
    <row r="37" ht="65" customHeight="1">
      <c r="A37" s="3" t="str">
        <v>Availability / payment terms</v>
      </c>
      <c r="B37" s="8"/>
      <c r="C37" s="8"/>
      <c r="D37" s="8"/>
      <c r="E37" s="2"/>
      <c r="F37" s="2"/>
    </row>
    <row r="38" ht="25" customHeight="1">
      <c r="A38" s="3"/>
      <c r="B38" s="2"/>
      <c r="C38" s="2"/>
      <c r="D38" s="2"/>
      <c r="E38" s="2"/>
      <c r="F38" s="2"/>
    </row>
    <row r="39" ht="25" customHeight="1">
      <c r="A39" s="17" t="str">
        <v>Calculation detail</v>
      </c>
      <c r="B39" s="18"/>
      <c r="C39" s="18"/>
      <c r="D39" s="18"/>
      <c r="E39" s="2"/>
      <c r="F39" s="2"/>
    </row>
    <row r="40" ht="25" customHeight="1">
      <c r="A40" s="3" t="str">
        <v>Quoted quantity x unit price (USD)</v>
      </c>
      <c r="B40" s="19" t="str">
        <f>IF(AND(ISNUMBER(B23),B23&gt;0,ISNUMBER(B24),B24&gt;=0),ROUND(B23*B24,2),"")</f>
      </c>
      <c r="C40" s="19" t="str">
        <f>IF(AND(ISNUMBER(C23),C23&gt;0,ISNUMBER(C24),C24&gt;=0),ROUND(C23*C24,2),"")</f>
      </c>
      <c r="D40" s="19" t="str">
        <f>IF(AND(ISNUMBER(D23),D23&gt;0,ISNUMBER(D24),D24&gt;=0),ROUND(D23*D24,2),"")</f>
      </c>
      <c r="E40" s="2"/>
      <c r="F40" s="10" t="str">
        <v>Quoted material arithmetic is separate from the preserved original quote total.</v>
      </c>
    </row>
    <row r="41" ht="25" customHeight="1">
      <c r="A41" s="3" t="str">
        <v>Material at required quantity (USD)</v>
      </c>
      <c r="B41" s="19" t="str">
        <f>IF(AND($B$5&lt;&gt;"",ISNUMBER($B$6),$B$6&gt;0,$D$6&lt;&gt;"",B26=$D$6,B27="Yes",B28="Yes",ISNUMBER(B24),B24&gt;=0),ROUND($B$6*B24,2),"")</f>
      </c>
      <c r="C41" s="19" t="str">
        <f>IF(AND($B$5&lt;&gt;"",ISNUMBER($B$6),$B$6&gt;0,$D$6&lt;&gt;"",C26=$D$6,C27="Yes",C28="Yes",ISNUMBER(C24),C24&gt;=0),ROUND($B$6*C24,2),"")</f>
      </c>
      <c r="D41" s="19" t="str">
        <f>IF(AND($B$5&lt;&gt;"",ISNUMBER($B$6),$B$6&gt;0,$D$6&lt;&gt;"",D26=$D$6,D27="Yes",D28="Yes",ISNUMBER(D24),D24&gt;=0),ROUND($B$6*D24,2),"")</f>
      </c>
      <c r="E41" s="2"/>
      <c r="F41" s="2"/>
    </row>
    <row r="42" ht="25" customHeight="1">
      <c r="A42" s="3" t="str">
        <v>Confirmed delivery + tax + other</v>
      </c>
      <c r="B42" s="19" t="str">
        <f>IF(AND(ISNUMBER(B29),B29&gt;=0,ISNUMBER(B30),B30&gt;=0,ISNUMBER(B31),B31&gt;=0),SUM(B29:B31),"")</f>
      </c>
      <c r="C42" s="19" t="str">
        <f>IF(AND(ISNUMBER(C29),C29&gt;=0,ISNUMBER(C30),C30&gt;=0,ISNUMBER(C31),C31&gt;=0),SUM(C29:C31),"")</f>
      </c>
      <c r="D42" s="19" t="str">
        <f>IF(AND(ISNUMBER(D29),D29&gt;=0,ISNUMBER(D30),D30&gt;=0,ISNUMBER(D31),D31&gt;=0),SUM(D29:D31),"")</f>
      </c>
      <c r="E42" s="2"/>
      <c r="F42" s="2"/>
    </row>
    <row r="43" ht="48" customHeight="1">
      <c r="A43" s="3" t="str">
        <v>Comparable total (USD)</v>
      </c>
      <c r="B43" s="19" t="str">
        <f>IF(B44="Ready to compare",ROUND(SUM(B41:B42),2),"")</f>
      </c>
      <c r="C43" s="19" t="str">
        <f>IF(C44="Ready to compare",ROUND(SUM(C41:C42),2),"")</f>
      </c>
      <c r="D43" s="19" t="str">
        <f>IF(D44="Ready to compare",ROUND(SUM(D41:D42),2),"")</f>
      </c>
      <c r="E43" s="2"/>
      <c r="F43" s="10" t="str">
        <v>A comparable total appears only after the listed scope, price and delivery prerequisites are confirmed. No supplier is selected automatically.</v>
      </c>
    </row>
    <row r="44" ht="45" customHeight="1">
      <c r="A44" s="3" t="str">
        <v>Review status</v>
      </c>
      <c r="B44" s="3" t="str">
        <f>IF(B20="","Not entered",IF(OR($B$5="",NOT(ISNUMBER($B$6)),$B$6&lt;=0,$D$6=""),"Enter required scope / quantity / unit",IF(OR(B21="",B22="",NOT(ISNUMBER(B23)),B23&lt;=0,NOT(ISNUMBER(B25)),B25&lt;0),"Complete quote source / details",IF(B26&lt;&gt;$D$6,"Confirm / convert quoted unit",IF(B27&lt;&gt;"Yes","Confirm matching specification",IF(B28&lt;&gt;"Yes","Confirm rate at required quantity",IF(NOT(ISNUMBER(B41)),"Enter valid unit price",IF(NOT(ISNUMBER(B42)),"Confirm delivery / tax / other costs",IF(OR(B32&lt;&gt;"Yes",NOT(ISNUMBER(B35)),B35&lt;0),"Confirm delivery date / lead time",IF(B33&lt;&gt;"Yes","Confirm price validity",IF(B34&lt;&gt;"Yes","Resolve exclusions / substitutions","Ready to compare")))))))))))</f>
        <v>Not entered</v>
      </c>
      <c r="C44" s="3" t="str">
        <f>IF(C20="","Not entered",IF(OR($B$5="",NOT(ISNUMBER($B$6)),$B$6&lt;=0,$D$6=""),"Enter required scope / quantity / unit",IF(OR(C21="",C22="",NOT(ISNUMBER(C23)),C23&lt;=0,NOT(ISNUMBER(C25)),C25&lt;0),"Complete quote source / details",IF(C26&lt;&gt;$D$6,"Confirm / convert quoted unit",IF(C27&lt;&gt;"Yes","Confirm matching specification",IF(C28&lt;&gt;"Yes","Confirm rate at required quantity",IF(NOT(ISNUMBER(C41)),"Enter valid unit price",IF(NOT(ISNUMBER(C42)),"Confirm delivery / tax / other costs",IF(OR(C32&lt;&gt;"Yes",NOT(ISNUMBER(C35)),C35&lt;0),"Confirm delivery date / lead time",IF(C33&lt;&gt;"Yes","Confirm price validity",IF(C34&lt;&gt;"Yes","Resolve exclusions / substitutions","Ready to compare")))))))))))</f>
        <v>Not entered</v>
      </c>
      <c r="D44" s="3" t="str">
        <f>IF(D20="","Not entered",IF(OR($B$5="",NOT(ISNUMBER($B$6)),$B$6&lt;=0,$D$6=""),"Enter required scope / quantity / unit",IF(OR(D21="",D22="",NOT(ISNUMBER(D23)),D23&lt;=0,NOT(ISNUMBER(D25)),D25&lt;0),"Complete quote source / details",IF(D26&lt;&gt;$D$6,"Confirm / convert quoted unit",IF(D27&lt;&gt;"Yes","Confirm matching specification",IF(D28&lt;&gt;"Yes","Confirm rate at required quantity",IF(NOT(ISNUMBER(D41)),"Enter valid unit price",IF(NOT(ISNUMBER(D42)),"Confirm delivery / tax / other costs",IF(OR(D32&lt;&gt;"Yes",NOT(ISNUMBER(D35)),D35&lt;0),"Confirm delivery date / lead time",IF(D33&lt;&gt;"Yes","Confirm price validity",IF(D34&lt;&gt;"Yes","Resolve exclusions / substitutions","Ready to compare")))))))))))</f>
        <v>Not entered</v>
      </c>
      <c r="E44" s="2"/>
      <c r="F44" s="2"/>
    </row>
    <row r="45" ht="45" customHeight="1">
      <c r="A45" s="3" t="str">
        <v>Quantity review</v>
      </c>
      <c r="B45" s="3" t="str">
        <f>IF(AND(ISNUMBER($B$6),$B$6&gt;0,ISNUMBER(B23),B23&gt;0),IF(B23=$B$6,"Quantity matches",IF(B23&lt;$B$6,"Quote is short of required quantity","Quote exceeds required quantity")),"Enter quantities")</f>
        <v>Enter quantities</v>
      </c>
      <c r="C45" s="3" t="str">
        <f>IF(AND(ISNUMBER($B$6),$B$6&gt;0,ISNUMBER(C23),C23&gt;0),IF(C23=$B$6,"Quantity matches",IF(C23&lt;$B$6,"Quote is short of required quantity","Quote exceeds required quantity")),"Enter quantities")</f>
        <v>Enter quantities</v>
      </c>
      <c r="D45" s="3" t="str">
        <f>IF(AND(ISNUMBER($B$6),$B$6&gt;0,ISNUMBER(D23),D23&gt;0),IF(D23=$B$6,"Quantity matches",IF(D23&lt;$B$6,"Quote is short of required quantity","Quote exceeds required quantity")),"Enter quantities")</f>
        <v>Enter quantities</v>
      </c>
      <c r="E45" s="2"/>
      <c r="F45" s="2"/>
    </row>
    <row r="46" ht="25" customHeight="1">
      <c r="A46" s="3"/>
      <c r="B46" s="2"/>
      <c r="C46" s="2"/>
      <c r="D46" s="2"/>
      <c r="E46" s="2"/>
      <c r="F46" s="2"/>
    </row>
    <row r="47" ht="25" customHeight="1">
      <c r="A47" s="3"/>
      <c r="B47" s="2"/>
      <c r="C47" s="2"/>
      <c r="D47" s="2"/>
      <c r="E47" s="2"/>
      <c r="F47" s="2"/>
    </row>
    <row r="48" ht="25" customHeight="1">
      <c r="A48" s="17" t="str">
        <v>How to use</v>
      </c>
      <c r="B48" s="18"/>
      <c r="C48" s="18"/>
      <c r="D48" s="18"/>
      <c r="E48" s="2"/>
      <c r="F48" s="2"/>
    </row>
    <row r="49" ht="38" customHeight="1">
      <c r="A49" s="3" t="str">
        <v>1. Enter your required specification, quantity and unit. Keep the original supplier quotes as separate source files.</v>
      </c>
      <c r="B49" s="2"/>
      <c r="C49" s="2"/>
      <c r="D49" s="2"/>
      <c r="E49" s="2"/>
      <c r="F49" s="2"/>
    </row>
    <row r="50" ht="38" customHeight="1">
      <c r="A50" s="3" t="str">
        <v>2. Enter each quote exactly, then confirm matching specifications, pricing and added costs at the required quantity.</v>
      </c>
      <c r="B50" s="2"/>
      <c r="C50" s="2"/>
      <c r="D50" s="2"/>
      <c r="E50" s="2"/>
      <c r="F50" s="2"/>
    </row>
    <row r="51" ht="38" customHeight="1">
      <c r="A51" s="3" t="str">
        <v>3. Resolve the flagged questions. Review delivery, quote validity, exclusions and payment terms before selecting a supplier.</v>
      </c>
      <c r="B51" s="2"/>
      <c r="C51" s="2"/>
      <c r="D51" s="2"/>
      <c r="E51" s="2"/>
      <c r="F51" s="2"/>
    </row>
    <row r="52" ht="38" customHeight="1">
      <c r="A52" s="3" t="str">
        <v>4. Use Review for a printable discussion summary. Duplicate Compare for additional materials; no cross-item total is automatic.</v>
      </c>
      <c r="B52" s="2"/>
      <c r="C52" s="2"/>
      <c r="D52" s="2"/>
      <c r="E52" s="2"/>
      <c r="F52" s="2"/>
    </row>
    <row r="53" ht="25" customHeight="1">
      <c r="A53" s="3"/>
      <c r="B53" s="2"/>
      <c r="C53" s="2"/>
      <c r="D53" s="2"/>
      <c r="E53" s="2"/>
      <c r="F53" s="2"/>
    </row>
    <row r="54" ht="25" customHeight="1">
      <c r="A54" s="3"/>
      <c r="B54" s="2"/>
      <c r="C54" s="2"/>
      <c r="D54" s="2"/>
      <c r="E54" s="2"/>
      <c r="F54" s="2"/>
    </row>
  </sheetData>
  <mergeCells>
    <mergeCell ref="A49:D49"/>
    <mergeCell ref="A50:D50"/>
    <mergeCell ref="A51:D51"/>
    <mergeCell ref="A52:D52"/>
  </mergeCells>
  <conditionalFormatting sqref="B15:D15">
    <cfRule type="expression" dxfId="0" priority="1">
      <formula>AND(B15&lt;&gt;"Ready to compare",B15&lt;&gt;"Not entered")</formula>
    </cfRule>
  </conditionalFormatting>
  <conditionalFormatting sqref="B44:D44">
    <cfRule type="expression" dxfId="1" priority="2">
      <formula>AND(B44&lt;&gt;"Ready to compare",B44&lt;&gt;"Not entered")</formula>
    </cfRule>
  </conditionalFormatting>
  <dataValidations count="13">
    <dataValidation type="list" sqref="B27:D27">
      <formula1>"Yes,No,Not confirmed"</formula1>
    </dataValidation>
    <dataValidation type="list" sqref="B28:D28">
      <formula1>"Yes,No,Not confirmed"</formula1>
    </dataValidation>
    <dataValidation type="list" sqref="B32:D32">
      <formula1>"Yes,No,Not confirmed"</formula1>
    </dataValidation>
    <dataValidation type="list" sqref="B33:D33">
      <formula1>"Yes,No,Not confirmed"</formula1>
    </dataValidation>
    <dataValidation type="list" sqref="B34:D34">
      <formula1>"Yes,No,Not confirmed"</formula1>
    </dataValidation>
    <dataValidation type="decimal" operator="greaterThanOrEqual" sqref="B23:D23">
      <formula1>0</formula1>
    </dataValidation>
    <dataValidation type="decimal" operator="greaterThanOrEqual" sqref="B24:D24">
      <formula1>0</formula1>
    </dataValidation>
    <dataValidation type="decimal" operator="greaterThanOrEqual" sqref="B25:D25">
      <formula1>0</formula1>
    </dataValidation>
    <dataValidation type="decimal" operator="greaterThanOrEqual" sqref="B29:D29">
      <formula1>0</formula1>
    </dataValidation>
    <dataValidation type="decimal" operator="greaterThanOrEqual" sqref="B30:D30">
      <formula1>0</formula1>
    </dataValidation>
    <dataValidation type="decimal" operator="greaterThanOrEqual" sqref="B31:D31">
      <formula1>0</formula1>
    </dataValidation>
    <dataValidation type="decimal" operator="greaterThanOrEqual" sqref="B35:D35">
      <formula1>0</formula1>
    </dataValidation>
    <dataValidation type="decimal" operator="greaterThan" sqref="B6">
      <formula1>0</formula1>
    </dataValidation>
  </dataValidations>
  <pageMargins left="0.7" right="0.7" top="0.75" bottom="0.75" header="0.3" footer="0.3"/>
  <printOptions gridLines="0" headings="0"/>
  <pageMargins left="0.3" right="0.3" top="0.4" bottom="0.4" header="0.15" footer="0.15"/>
  <pageSetup paperSize="1" orientation="landscape" fitToWidth="1" fitToHeight="0"/>
</worksheet>
</file>

<file path=xl/worksheets/sheet2.xml><?xml version="1.0" encoding="utf-8"?>
<worksheet xmlns="http://schemas.openxmlformats.org/spreadsheetml/2006/main">
  <sheetPr>
    <tabColor rgb="FF30465B"/>
    <pageSetUpPr fitToPage="1"/>
  </sheetPr>
  <sheetViews>
    <sheetView showGridLines="0" workbookViewId="0"/>
  </sheetViews>
  <sheetFormatPr defaultRowHeight="15"/>
  <cols>
    <col min="1" max="1" width="35" hidden="0" customWidth="1"/>
    <col min="2" max="2" width="29" hidden="0" customWidth="1"/>
    <col min="3" max="3" width="29" hidden="0" customWidth="1"/>
    <col min="4" max="4" width="29" hidden="0" customWidth="1"/>
    <col min="5" max="5" width="3" hidden="0" customWidth="1"/>
    <col min="6" max="6" width="65" hidden="0" customWidth="1"/>
  </cols>
  <sheetData>
    <row r="1" ht="25" customHeight="1">
      <c r="A1" s="2"/>
      <c r="B1" s="2"/>
      <c r="C1" s="2"/>
      <c r="D1" s="2"/>
      <c r="E1" s="2"/>
      <c r="F1" s="2"/>
    </row>
    <row r="2" ht="30" customHeight="1">
      <c r="A2" s="4" t="str">
        <v>Supplier quote review</v>
      </c>
      <c r="B2" s="2"/>
      <c r="C2" s="2"/>
      <c r="D2" s="2"/>
      <c r="E2" s="2"/>
      <c r="F2" s="6" t="str">
        <v>REDLINEPRECON</v>
      </c>
    </row>
    <row r="3" ht="25" customHeight="1">
      <c r="A3" s="5"/>
      <c r="B3" s="5"/>
      <c r="C3" s="5"/>
      <c r="D3" s="5"/>
      <c r="E3" s="2"/>
      <c r="F3" s="2"/>
    </row>
    <row r="4" ht="25" customHeight="1">
      <c r="A4" s="3" t="str">
        <v>Project / reference</v>
      </c>
      <c r="B4" s="2" t="str">
        <f>IF(Compare!B4="","",Compare!B4)</f>
      </c>
      <c r="C4" s="2"/>
      <c r="D4" s="2"/>
      <c r="E4" s="2"/>
      <c r="F4" s="10" t="str">
        <v>Use Compare to enter your quotes. This sheet links to that work and provides space to record your decision.</v>
      </c>
    </row>
    <row r="5" ht="42" customHeight="1">
      <c r="A5" s="3" t="str">
        <v>Required specification</v>
      </c>
      <c r="B5" s="3" t="str">
        <f>IF(Compare!B5="","",Compare!B5)</f>
      </c>
      <c r="C5" s="2"/>
      <c r="D5" s="2"/>
      <c r="E5" s="2"/>
      <c r="F5" s="2"/>
    </row>
    <row r="6" ht="25" customHeight="1">
      <c r="A6" s="3" t="str">
        <v>Required quantity</v>
      </c>
      <c r="B6" s="2" t="str">
        <f>IF(ISNUMBER(Compare!B6),Compare!B6,"")</f>
      </c>
      <c r="C6" s="2" t="str">
        <v>Unit</v>
      </c>
      <c r="D6" s="2" t="str">
        <f>IF(Compare!D6="","",Compare!D6)</f>
      </c>
      <c r="E6" s="2"/>
      <c r="F6" s="2" t="str">
        <v>Printable area: A1:D35. All dollar figures are USD.</v>
      </c>
    </row>
    <row r="7" ht="25" customHeight="1">
      <c r="A7" s="3"/>
      <c r="B7" s="2"/>
      <c r="C7" s="2"/>
      <c r="D7" s="2"/>
      <c r="E7" s="2"/>
      <c r="F7" s="2"/>
    </row>
    <row r="8" ht="25" customHeight="1">
      <c r="A8" s="3"/>
      <c r="B8" s="2"/>
      <c r="C8" s="2"/>
      <c r="D8" s="2"/>
      <c r="E8" s="2"/>
      <c r="F8" s="2"/>
    </row>
    <row r="9" ht="25" customHeight="1">
      <c r="A9" s="13" t="str">
        <v>Review item</v>
      </c>
      <c r="B9" s="14" t="str">
        <f>Compare!B9</f>
        <v>Supplier A</v>
      </c>
      <c r="C9" s="14" t="str">
        <f>Compare!C9</f>
        <v>Supplier B</v>
      </c>
      <c r="D9" s="14" t="str">
        <f>Compare!D9</f>
        <v>Supplier C</v>
      </c>
      <c r="E9" s="2"/>
      <c r="F9" s="2"/>
    </row>
    <row r="10" ht="25" customHeight="1">
      <c r="A10" s="3" t="str">
        <v>Original quote total (USD)</v>
      </c>
      <c r="B10" s="19" t="str">
        <f>IF(Compare!B10="","",Compare!B10)</f>
      </c>
      <c r="C10" s="19" t="str">
        <f>IF(Compare!C10="","",Compare!C10)</f>
      </c>
      <c r="D10" s="19" t="str">
        <f>IF(Compare!D10="","",Compare!D10)</f>
      </c>
      <c r="E10" s="2"/>
      <c r="F10" s="2"/>
    </row>
    <row r="11" ht="25" customHeight="1">
      <c r="A11" s="3" t="str">
        <v>Supplier quoted quantity</v>
      </c>
      <c r="B11" s="2" t="str">
        <f>IF(Compare!B11="","",Compare!B11)</f>
      </c>
      <c r="C11" s="2" t="str">
        <f>IF(Compare!C11="","",Compare!C11)</f>
      </c>
      <c r="D11" s="2" t="str">
        <f>IF(Compare!D11="","",Compare!D11)</f>
      </c>
      <c r="E11" s="2"/>
      <c r="F11" s="2"/>
    </row>
    <row r="12" ht="25" customHeight="1">
      <c r="A12" s="3" t="str">
        <v>Material at required quantity (USD)</v>
      </c>
      <c r="B12" s="19" t="str">
        <f>IF(Compare!B12="","",Compare!B12)</f>
      </c>
      <c r="C12" s="19" t="str">
        <f>IF(Compare!C12="","",Compare!C12)</f>
      </c>
      <c r="D12" s="19" t="str">
        <f>IF(Compare!D12="","",Compare!D12)</f>
      </c>
      <c r="E12" s="2"/>
      <c r="F12" s="2"/>
    </row>
    <row r="13" ht="25" customHeight="1">
      <c r="A13" s="3" t="str">
        <v>Confirmed added costs (USD)</v>
      </c>
      <c r="B13" s="19" t="str">
        <f>IF(Compare!B13="","",Compare!B13)</f>
      </c>
      <c r="C13" s="19" t="str">
        <f>IF(Compare!C13="","",Compare!C13)</f>
      </c>
      <c r="D13" s="19" t="str">
        <f>IF(Compare!D13="","",Compare!D13)</f>
      </c>
      <c r="E13" s="2"/>
      <c r="F13" s="2"/>
    </row>
    <row r="14" ht="25" customHeight="1">
      <c r="A14" s="17" t="str">
        <v>Comparable total (USD)</v>
      </c>
      <c r="B14" s="24" t="str">
        <f>IF(Compare!B14="","",Compare!B14)</f>
      </c>
      <c r="C14" s="24" t="str">
        <f>IF(Compare!C14="","",Compare!C14)</f>
      </c>
      <c r="D14" s="24" t="str">
        <f>IF(Compare!D14="","",Compare!D14)</f>
      </c>
      <c r="E14" s="2"/>
      <c r="F14" s="2"/>
    </row>
    <row r="15" ht="42" customHeight="1">
      <c r="A15" s="3" t="str">
        <v>Review status</v>
      </c>
      <c r="B15" s="3" t="str">
        <f>IF(Compare!B15="","",Compare!B15)</f>
        <v>Not entered</v>
      </c>
      <c r="C15" s="3" t="str">
        <f>IF(Compare!C15="","",Compare!C15)</f>
        <v>Not entered</v>
      </c>
      <c r="D15" s="3" t="str">
        <f>IF(Compare!D15="","",Compare!D15)</f>
        <v>Not entered</v>
      </c>
      <c r="E15" s="2"/>
      <c r="F15" s="2"/>
    </row>
    <row r="16" ht="42" customHeight="1">
      <c r="A16" s="3"/>
      <c r="B16" s="3"/>
      <c r="C16" s="3"/>
      <c r="D16" s="3"/>
      <c r="E16" s="2"/>
      <c r="F16" s="2"/>
    </row>
    <row r="17" ht="42" customHeight="1">
      <c r="A17" s="3" t="str">
        <v>Quantity review</v>
      </c>
      <c r="B17" s="3" t="str">
        <f>Compare!B45</f>
        <v>Enter quantities</v>
      </c>
      <c r="C17" s="3" t="str">
        <f>Compare!C45</f>
        <v>Enter quantities</v>
      </c>
      <c r="D17" s="3" t="str">
        <f>Compare!D45</f>
        <v>Enter quantities</v>
      </c>
      <c r="E17" s="2"/>
      <c r="F17" s="2"/>
    </row>
    <row r="18" ht="25" customHeight="1">
      <c r="A18" s="3"/>
      <c r="B18" s="2"/>
      <c r="C18" s="2"/>
      <c r="D18" s="2"/>
      <c r="E18" s="2"/>
      <c r="F18" s="2"/>
    </row>
    <row r="19" ht="25" customHeight="1">
      <c r="A19" s="3"/>
      <c r="B19" s="2"/>
      <c r="C19" s="2"/>
      <c r="D19" s="2"/>
      <c r="E19" s="2"/>
      <c r="F19" s="2"/>
    </row>
    <row r="20" ht="25" customHeight="1">
      <c r="A20" s="17" t="str">
        <v>Questions to resolve before ordering</v>
      </c>
      <c r="B20" s="18"/>
      <c r="C20" s="18"/>
      <c r="D20" s="18"/>
      <c r="E20" s="2"/>
      <c r="F20" s="2"/>
    </row>
    <row r="21" ht="30" customHeight="1">
      <c r="A21" s="3" t="str">
        <v>Does the quote cover the full required quantity, unit and specification?</v>
      </c>
      <c r="B21" s="2"/>
      <c r="C21" s="2"/>
      <c r="D21" s="2"/>
      <c r="E21" s="2"/>
      <c r="F21" s="2"/>
    </row>
    <row r="22" ht="30" customHeight="1">
      <c r="A22" s="3" t="str">
        <v>Will this unit price and any discounts apply at the required order quantity?</v>
      </c>
      <c r="B22" s="2"/>
      <c r="C22" s="2"/>
      <c r="D22" s="2"/>
      <c r="E22" s="2"/>
      <c r="F22" s="2"/>
    </row>
    <row r="23" ht="30" customHeight="1">
      <c r="A23" s="3" t="str">
        <v>What are delivery, handling, tax and other charges for that order?</v>
      </c>
      <c r="B23" s="2"/>
      <c r="C23" s="2"/>
      <c r="D23" s="2"/>
      <c r="E23" s="2"/>
      <c r="F23" s="2"/>
    </row>
    <row r="24" ht="30" customHeight="1">
      <c r="A24" s="3" t="str">
        <v>Are substitutions and exclusions acceptable and documented?</v>
      </c>
      <c r="B24" s="2"/>
      <c r="C24" s="2"/>
      <c r="D24" s="2"/>
      <c r="E24" s="2"/>
      <c r="F24" s="2"/>
    </row>
    <row r="25" ht="30" customHeight="1">
      <c r="A25" s="3" t="str">
        <v>Is stock available, and will delivery meet the needed date?</v>
      </c>
      <c r="B25" s="2"/>
      <c r="C25" s="2"/>
      <c r="D25" s="2"/>
      <c r="E25" s="2"/>
      <c r="F25" s="2"/>
    </row>
    <row r="26" ht="30" customHeight="1">
      <c r="A26" s="3" t="str">
        <v>How long is the quote valid, and what payment or return terms apply?</v>
      </c>
      <c r="B26" s="2"/>
      <c r="C26" s="2"/>
      <c r="D26" s="2"/>
      <c r="E26" s="2"/>
      <c r="F26" s="2"/>
    </row>
    <row r="27" ht="25" customHeight="1">
      <c r="A27" s="3"/>
      <c r="B27" s="2"/>
      <c r="C27" s="2"/>
      <c r="D27" s="2"/>
      <c r="E27" s="2"/>
      <c r="F27" s="2"/>
    </row>
    <row r="28" ht="25" customHeight="1">
      <c r="A28" s="17" t="str">
        <v>Owner decision</v>
      </c>
      <c r="B28" s="18"/>
      <c r="C28" s="18"/>
      <c r="D28" s="18"/>
      <c r="E28" s="2"/>
      <c r="F28" s="2"/>
    </row>
    <row r="29" ht="25" customHeight="1">
      <c r="A29" s="3" t="str">
        <v>Selected supplier</v>
      </c>
      <c r="B29" s="7"/>
      <c r="C29" s="2"/>
      <c r="D29" s="2"/>
      <c r="E29" s="2"/>
      <c r="F29" s="2"/>
    </row>
    <row r="30" ht="25" customHeight="1">
      <c r="A30" s="3" t="str">
        <v>Selection reason / remaining action</v>
      </c>
      <c r="B30" s="8"/>
      <c r="C30" s="7"/>
      <c r="D30" s="7"/>
      <c r="E30" s="2"/>
      <c r="F30" s="2"/>
    </row>
    <row r="31" ht="25" customHeight="1">
      <c r="A31" s="3"/>
      <c r="B31" s="7"/>
      <c r="C31" s="7"/>
      <c r="D31" s="7"/>
      <c r="E31" s="2"/>
      <c r="F31" s="2"/>
    </row>
    <row r="32" ht="25" customHeight="1">
      <c r="A32" s="3" t="str">
        <v>Reviewed by</v>
      </c>
      <c r="B32" s="7"/>
      <c r="C32" s="2" t="str">
        <v>Review date</v>
      </c>
      <c r="D32" s="25"/>
      <c r="E32" s="2"/>
      <c r="F32" s="2"/>
    </row>
    <row r="33" ht="25" customHeight="1">
      <c r="A33" s="3"/>
      <c r="B33" s="2"/>
      <c r="C33" s="2"/>
      <c r="D33" s="2"/>
      <c r="E33" s="2"/>
      <c r="F33" s="2"/>
    </row>
    <row r="34" ht="25" customHeight="1">
      <c r="A34" s="3"/>
      <c r="B34" s="2"/>
      <c r="C34" s="2"/>
      <c r="D34" s="2"/>
      <c r="E34" s="2"/>
      <c r="F34" s="2"/>
    </row>
    <row r="35" ht="35" customHeight="1">
      <c r="A35" s="3" t="str">
        <v>Blank comparable totals mean prerequisites remain unresolved. Original quotes remain the source records.</v>
      </c>
      <c r="B35" s="2"/>
      <c r="C35" s="2"/>
      <c r="D35" s="2"/>
      <c r="E35" s="2"/>
      <c r="F35" s="2"/>
    </row>
    <row r="36" ht="25" customHeight="1">
      <c r="A36" s="3"/>
      <c r="B36" s="2"/>
      <c r="C36" s="2"/>
      <c r="D36" s="2"/>
      <c r="E36" s="2"/>
      <c r="F36" s="2"/>
    </row>
    <row r="37" ht="25" customHeight="1">
      <c r="A37" s="3"/>
      <c r="B37" s="2"/>
      <c r="C37" s="2"/>
      <c r="D37" s="2"/>
      <c r="E37" s="2"/>
      <c r="F37" s="2"/>
    </row>
    <row r="38" ht="25" customHeight="1">
      <c r="A38" s="3"/>
      <c r="B38" s="2"/>
      <c r="C38" s="2"/>
      <c r="D38" s="2"/>
      <c r="E38" s="2"/>
      <c r="F38" s="2"/>
    </row>
  </sheetData>
  <mergeCells>
    <mergeCell ref="B5:D5"/>
    <mergeCell ref="A21:D21"/>
    <mergeCell ref="A22:D22"/>
    <mergeCell ref="A23:D23"/>
    <mergeCell ref="A24:D24"/>
    <mergeCell ref="A25:D25"/>
    <mergeCell ref="A26:D26"/>
    <mergeCell ref="B30:D31"/>
    <mergeCell ref="A35:D35"/>
  </mergeCells>
  <pageMargins left="0.7" right="0.7" top="0.75" bottom="0.75" header="0.3" footer="0.3"/>
  <printOptions gridLines="0" headings="0"/>
  <pageMargins left="0.3" right="0.3" top="0.4" bottom="0.4" header="0.15" footer="0.15"/>
  <pageSetup paperSize="1" orientation="landscape" fitToWidth="1" fitToHeight="0"/>
</worksheet>
</file>

<file path=xl/worksheets/sheet3.xml><?xml version="1.0" encoding="utf-8"?>
<worksheet xmlns="http://schemas.openxmlformats.org/spreadsheetml/2006/main">
  <sheetPr>
    <tabColor rgb="FF30465B"/>
    <pageSetUpPr fitToPage="1"/>
  </sheetPr>
  <sheetViews>
    <sheetView showGridLines="0" workbookViewId="0">
      <pane ySplit="9" topLeftCell="A10" activePane="bottomLeft" state="frozen"/>
    </sheetView>
  </sheetViews>
  <sheetFormatPr defaultRowHeight="15"/>
  <cols>
    <col min="1" max="1" width="35" hidden="0" customWidth="1"/>
    <col min="2" max="2" width="29" hidden="0" customWidth="1"/>
    <col min="3" max="3" width="29" hidden="0" customWidth="1"/>
    <col min="4" max="4" width="29" hidden="0" customWidth="1"/>
    <col min="5" max="5" width="3" hidden="0" customWidth="1"/>
    <col min="6" max="6" width="65" hidden="0" customWidth="1"/>
  </cols>
  <sheetData>
    <row r="1" ht="25" customHeight="1">
      <c r="A1" s="2"/>
      <c r="B1" s="2"/>
      <c r="C1" s="2"/>
      <c r="D1" s="2"/>
      <c r="E1" s="2"/>
      <c r="F1" s="2"/>
    </row>
    <row r="2" ht="30" customHeight="1">
      <c r="A2" s="4" t="str">
        <v>Supplier comparison: worked example</v>
      </c>
      <c r="B2" s="2"/>
      <c r="C2" s="2"/>
      <c r="D2" s="2"/>
      <c r="E2" s="2"/>
      <c r="F2" s="6" t="str">
        <v>REDLINEPRECON</v>
      </c>
    </row>
    <row r="3" ht="25" customHeight="1">
      <c r="A3" s="5"/>
      <c r="B3" s="5"/>
      <c r="C3" s="5"/>
      <c r="D3" s="5"/>
      <c r="E3" s="2"/>
      <c r="F3" s="2"/>
    </row>
    <row r="4" ht="45" customHeight="1">
      <c r="A4" s="3" t="str">
        <v>Project / reference</v>
      </c>
      <c r="B4" s="7" t="str">
        <v>Fictional panel order</v>
      </c>
      <c r="C4" s="2"/>
      <c r="D4" s="2"/>
      <c r="E4" s="2"/>
      <c r="F4" s="10" t="str">
        <v>All suppliers, prices and terms in this tab are fictional teaching inputs. No market or supplier quote is represented.</v>
      </c>
    </row>
    <row r="5" ht="45" customHeight="1">
      <c r="A5" s="3" t="str">
        <v>Required material / specification</v>
      </c>
      <c r="B5" s="8" t="str">
        <v>4 x 8 sheathing panel, specified grade</v>
      </c>
      <c r="C5" s="2"/>
      <c r="D5" s="2"/>
      <c r="E5" s="2"/>
      <c r="F5" s="10" t="str">
        <v>Compare one material/specification per sheet. Duplicate Compare for another item. Use one unit consistently; convert supplier pack pricing before entry.</v>
      </c>
    </row>
    <row r="6" ht="45" customHeight="1">
      <c r="A6" s="3" t="str">
        <v>Required quantity</v>
      </c>
      <c r="B6" s="9" t="n">
        <v>26</v>
      </c>
      <c r="C6" s="2" t="str">
        <v>Required unit</v>
      </c>
      <c r="D6" s="7" t="str">
        <v>EA</v>
      </c>
      <c r="E6" s="2"/>
      <c r="F6" s="10" t="str">
        <v>For a lump-sum package, use quantity 1 and unit LOT. Match the complete package scope; do not average dissimilar materials.</v>
      </c>
    </row>
    <row r="7" ht="25" customHeight="1">
      <c r="A7" s="3"/>
      <c r="B7" s="2"/>
      <c r="C7" s="2"/>
      <c r="D7" s="2"/>
      <c r="E7" s="2"/>
      <c r="F7" s="2"/>
    </row>
    <row r="8" ht="25" customHeight="1">
      <c r="A8" s="3"/>
      <c r="B8" s="2"/>
      <c r="C8" s="2"/>
      <c r="D8" s="2"/>
      <c r="E8" s="2"/>
      <c r="F8" s="2"/>
    </row>
    <row r="9" ht="25" customHeight="1">
      <c r="A9" s="13" t="str">
        <v>Comparison results</v>
      </c>
      <c r="B9" s="14" t="str">
        <f>IF(B20="","Supplier A",B20)</f>
        <v>Supplier A</v>
      </c>
      <c r="C9" s="14" t="str">
        <f>IF(C20="","Supplier B",C20)</f>
        <v>Supplier B</v>
      </c>
      <c r="D9" s="14" t="str">
        <f>IF(D20="","Supplier C",D20)</f>
        <v>Supplier C</v>
      </c>
      <c r="E9" s="2"/>
      <c r="F9" s="2"/>
    </row>
    <row r="10" ht="25" customHeight="1">
      <c r="A10" s="3" t="str">
        <v>Original quote total (USD)</v>
      </c>
      <c r="B10" s="19" t="n">
        <f>IF(ISNUMBER(B25),B25,"")</f>
        <v>520</v>
      </c>
      <c r="C10" s="19" t="n">
        <f>IF(ISNUMBER(C25),C25,"")</f>
        <v>456</v>
      </c>
      <c r="D10" s="19" t="n">
        <f>IF(ISNUMBER(D25),D25,"")</f>
        <v>571</v>
      </c>
      <c r="E10" s="2"/>
      <c r="F10" s="2"/>
    </row>
    <row r="11" ht="25" customHeight="1">
      <c r="A11" s="3" t="str">
        <v>Supplier quoted quantity</v>
      </c>
      <c r="B11" s="21" t="n">
        <f>IF(ISNUMBER(B23),B23,"")</f>
        <v>26</v>
      </c>
      <c r="C11" s="21" t="n">
        <f>IF(ISNUMBER(C23),C23,"")</f>
        <v>24</v>
      </c>
      <c r="D11" s="21" t="n">
        <f>IF(ISNUMBER(D23),D23,"")</f>
        <v>26</v>
      </c>
      <c r="E11" s="2"/>
      <c r="F11" s="2"/>
    </row>
    <row r="12" ht="25" customHeight="1">
      <c r="A12" s="3" t="str">
        <v>Material at required quantity (USD)</v>
      </c>
      <c r="B12" s="19" t="n">
        <f>IF(ISNUMBER(B41),B41,"")</f>
        <v>520</v>
      </c>
      <c r="C12" s="19" t="n">
        <f>IF(ISNUMBER(C41),C41,"")</f>
        <v>494</v>
      </c>
      <c r="D12" s="19" t="str">
        <f>IF(ISNUMBER(D41),D41,"")</f>
      </c>
      <c r="E12" s="2"/>
      <c r="F12" s="2"/>
    </row>
    <row r="13" ht="25" customHeight="1">
      <c r="A13" s="3" t="str">
        <v>Confirmed added costs (USD)</v>
      </c>
      <c r="B13" s="19" t="n">
        <f>IF(ISNUMBER(B42),B42,"")</f>
        <v>0</v>
      </c>
      <c r="C13" s="19" t="str">
        <f>IF(ISNUMBER(C42),C42,"")</f>
      </c>
      <c r="D13" s="19" t="n">
        <f>IF(ISNUMBER(D42),D42,"")</f>
        <v>25</v>
      </c>
      <c r="E13" s="2"/>
      <c r="F13" s="2"/>
    </row>
    <row r="14" ht="25" customHeight="1">
      <c r="A14" s="17" t="str">
        <v>Comparable total (USD)</v>
      </c>
      <c r="B14" s="24" t="n">
        <f>IF(ISNUMBER(B43),B43,"")</f>
        <v>520</v>
      </c>
      <c r="C14" s="24" t="str">
        <f>IF(ISNUMBER(C43),C43,"")</f>
      </c>
      <c r="D14" s="24" t="str">
        <f>IF(ISNUMBER(D43),D43,"")</f>
      </c>
      <c r="E14" s="2"/>
      <c r="F14" s="2"/>
    </row>
    <row r="15" ht="45" customHeight="1">
      <c r="A15" s="3" t="str">
        <v>Review status</v>
      </c>
      <c r="B15" s="3" t="str">
        <f>B44</f>
        <v>Ready to compare</v>
      </c>
      <c r="C15" s="3" t="str">
        <f>C44</f>
        <v>Confirm delivery / tax / other costs</v>
      </c>
      <c r="D15" s="3" t="str">
        <f>D44</f>
        <v>Confirm matching specification</v>
      </c>
      <c r="E15" s="2"/>
      <c r="F15" s="2"/>
    </row>
    <row r="16" ht="25" customHeight="1">
      <c r="A16" s="3"/>
      <c r="B16" s="2"/>
      <c r="C16" s="2"/>
      <c r="D16" s="2"/>
      <c r="E16" s="2"/>
      <c r="F16" s="2"/>
    </row>
    <row r="17" ht="25" customHeight="1">
      <c r="A17" s="3"/>
      <c r="B17" s="2"/>
      <c r="C17" s="2"/>
      <c r="D17" s="2"/>
      <c r="E17" s="2"/>
      <c r="F17" s="2"/>
    </row>
    <row r="18" ht="25" customHeight="1">
      <c r="A18" s="3"/>
      <c r="B18" s="2"/>
      <c r="C18" s="2"/>
      <c r="D18" s="2"/>
      <c r="E18" s="2"/>
      <c r="F18" s="2"/>
    </row>
    <row r="19" ht="25" customHeight="1">
      <c r="A19" s="17" t="str">
        <v>Supplier inputs</v>
      </c>
      <c r="B19" s="18"/>
      <c r="C19" s="18"/>
      <c r="D19" s="18"/>
      <c r="E19" s="2"/>
      <c r="F19" s="2"/>
    </row>
    <row r="20" ht="25" customHeight="1">
      <c r="A20" s="3" t="str">
        <v>Supplier name</v>
      </c>
      <c r="B20" s="7" t="str">
        <v>Supplier A</v>
      </c>
      <c r="C20" s="7" t="str">
        <v>Supplier B</v>
      </c>
      <c r="D20" s="7" t="str">
        <v>Supplier C</v>
      </c>
      <c r="E20" s="2"/>
      <c r="F20" s="2"/>
    </row>
    <row r="21" ht="25" customHeight="1">
      <c r="A21" s="3" t="str">
        <v>Quote reference / source</v>
      </c>
      <c r="B21" s="7" t="str">
        <v>Fictional A quote</v>
      </c>
      <c r="C21" s="7" t="str">
        <v>Fictional B quote</v>
      </c>
      <c r="D21" s="7" t="str">
        <v>Fictional C quote</v>
      </c>
      <c r="E21" s="2"/>
      <c r="F21" s="10" t="str">
        <v>Keep the source quote unchanged. Record a filename, quote ID or supplier document link here.</v>
      </c>
    </row>
    <row r="22" ht="46" customHeight="1">
      <c r="A22" s="3" t="str">
        <v>Quoted specification</v>
      </c>
      <c r="B22" s="8" t="str">
        <v>4 x 8 sheathing, specified grade</v>
      </c>
      <c r="C22" s="8" t="str">
        <v>4 x 8 sheathing, specified grade</v>
      </c>
      <c r="D22" s="8" t="str">
        <v>4 x 8 panel, alternate grade</v>
      </c>
      <c r="E22" s="2"/>
      <c r="F22" s="2"/>
    </row>
    <row r="23" ht="25" customHeight="1">
      <c r="A23" s="3" t="str">
        <v>Quoted quantity</v>
      </c>
      <c r="B23" s="9" t="n">
        <v>26</v>
      </c>
      <c r="C23" s="9" t="n">
        <v>24</v>
      </c>
      <c r="D23" s="9" t="n">
        <v>26</v>
      </c>
      <c r="E23" s="2"/>
      <c r="F23" s="2"/>
    </row>
    <row r="24" ht="25" customHeight="1">
      <c r="A24" s="3" t="str">
        <v>Quoted unit price (USD)</v>
      </c>
      <c r="B24" s="20" t="n">
        <v>20</v>
      </c>
      <c r="C24" s="20" t="n">
        <v>19</v>
      </c>
      <c r="D24" s="20" t="n">
        <v>21</v>
      </c>
      <c r="E24" s="2"/>
      <c r="F24" s="10" t="str">
        <v>Enter the price per unit shown in Required unit. Do not use a bundle price as an each price.</v>
      </c>
    </row>
    <row r="25" ht="25" customHeight="1">
      <c r="A25" s="3" t="str">
        <v>Original quote total (USD)</v>
      </c>
      <c r="B25" s="20" t="n">
        <v>520</v>
      </c>
      <c r="C25" s="20" t="n">
        <v>456</v>
      </c>
      <c r="D25" s="20" t="n">
        <v>571</v>
      </c>
      <c r="E25" s="2"/>
      <c r="F25" s="10" t="str">
        <v>Preserved source amount; it may include costs or quantities different from this comparison.</v>
      </c>
    </row>
    <row r="26" ht="25" customHeight="1">
      <c r="A26" s="3" t="str">
        <v>Quoted unit</v>
      </c>
      <c r="B26" s="7" t="str">
        <v>EA</v>
      </c>
      <c r="C26" s="7" t="str">
        <v>EA</v>
      </c>
      <c r="D26" s="7" t="str">
        <v>EA</v>
      </c>
      <c r="E26" s="2"/>
      <c r="F26" s="2"/>
    </row>
    <row r="27" ht="45" customHeight="1">
      <c r="A27" s="3" t="str">
        <v>Specification matches required?</v>
      </c>
      <c r="B27" s="7" t="str">
        <v>Yes</v>
      </c>
      <c r="C27" s="7" t="str">
        <v>Yes</v>
      </c>
      <c r="D27" s="7" t="str">
        <v>No</v>
      </c>
      <c r="E27" s="2"/>
      <c r="F27" s="10" t="str">
        <v>Review grade, size, finish, dimensions and permitted substitutions. A matching description alone is not confirmation.</v>
      </c>
    </row>
    <row r="28" ht="45" customHeight="1">
      <c r="A28" s="3" t="str">
        <v>Rate applies at required quantity?</v>
      </c>
      <c r="B28" s="7" t="str">
        <v>Yes</v>
      </c>
      <c r="C28" s="7" t="str">
        <v>Yes</v>
      </c>
      <c r="D28" s="7" t="str">
        <v>Yes</v>
      </c>
      <c r="E28" s="2"/>
      <c r="F28" s="10" t="str">
        <v>Ask the supplier to confirm pricing at the quantity you need. The workbook does not assume the rate scales.</v>
      </c>
    </row>
    <row r="29" ht="42" customHeight="1">
      <c r="A29" s="3" t="str">
        <v>Delivery at required quantity (USD)</v>
      </c>
      <c r="B29" s="20" t="n">
        <v>0</v>
      </c>
      <c r="C29" s="20"/>
      <c r="D29" s="20" t="n">
        <v>25</v>
      </c>
      <c r="E29" s="2"/>
      <c r="F29" s="10" t="str">
        <v>Delivery, tax and other dollar amounts must apply to the required quantity. Request revised amounts when quantities change.</v>
      </c>
    </row>
    <row r="30" ht="42" customHeight="1">
      <c r="A30" s="3" t="str">
        <v>Tax at required quantity (USD)</v>
      </c>
      <c r="B30" s="20" t="n">
        <v>0</v>
      </c>
      <c r="C30" s="20" t="n">
        <v>0</v>
      </c>
      <c r="D30" s="20" t="n">
        <v>0</v>
      </c>
      <c r="E30" s="2"/>
      <c r="F30" s="10" t="str">
        <v>Enter the supplier-confirmed tax amount. This tool does not estimate local tax or taxable delivery rules.</v>
      </c>
    </row>
    <row r="31" ht="25" customHeight="1">
      <c r="A31" s="3" t="str">
        <v>Other costs at required quantity (USD)</v>
      </c>
      <c r="B31" s="20" t="n">
        <v>0</v>
      </c>
      <c r="C31" s="20" t="n">
        <v>0</v>
      </c>
      <c r="D31" s="20" t="n">
        <v>0</v>
      </c>
      <c r="E31" s="2"/>
      <c r="F31" s="2"/>
    </row>
    <row r="32" ht="25" customHeight="1">
      <c r="A32" s="3" t="str">
        <v>Delivery meets needed date?</v>
      </c>
      <c r="B32" s="7" t="str">
        <v>Yes</v>
      </c>
      <c r="C32" s="7" t="str">
        <v>Yes</v>
      </c>
      <c r="D32" s="7" t="str">
        <v>Yes</v>
      </c>
      <c r="E32" s="2"/>
      <c r="F32" s="10" t="str">
        <v>Check the delivery date against your schedule. Lead time is useful only with confirmed availability.</v>
      </c>
    </row>
    <row r="33" ht="25" customHeight="1">
      <c r="A33" s="3" t="str">
        <v>Price validity confirmed?</v>
      </c>
      <c r="B33" s="7" t="str">
        <v>Yes</v>
      </c>
      <c r="C33" s="7" t="str">
        <v>Yes</v>
      </c>
      <c r="D33" s="7" t="str">
        <v>Yes</v>
      </c>
      <c r="E33" s="2"/>
      <c r="F33" s="2"/>
    </row>
    <row r="34" ht="25" customHeight="1">
      <c r="A34" s="3" t="str">
        <v>Exclusions / substitutions resolved?</v>
      </c>
      <c r="B34" s="7" t="str">
        <v>Yes</v>
      </c>
      <c r="C34" s="7" t="str">
        <v>Yes</v>
      </c>
      <c r="D34" s="7" t="str">
        <v>No</v>
      </c>
      <c r="E34" s="2"/>
      <c r="F34" s="10" t="str">
        <v>Include freight, handling, returns, substitutions and scope exclusions in the review.</v>
      </c>
    </row>
    <row r="35" ht="25" customHeight="1">
      <c r="A35" s="3" t="str">
        <v>Lead time (days)</v>
      </c>
      <c r="B35" s="22" t="n">
        <v>3</v>
      </c>
      <c r="C35" s="22" t="n">
        <v>3</v>
      </c>
      <c r="D35" s="22" t="n">
        <v>5</v>
      </c>
      <c r="E35" s="2"/>
      <c r="F35" s="2"/>
    </row>
    <row r="36" ht="65" customHeight="1">
      <c r="A36" s="3" t="str">
        <v>Exclusions / clarification notes</v>
      </c>
      <c r="B36" s="8" t="str">
        <v>Delivery included; tax not applicable in this fictional example.</v>
      </c>
      <c r="C36" s="8" t="str">
        <v>Ask delivery cost for 26 panels. $19 rate assumed confirmed in example.</v>
      </c>
      <c r="D36" s="8" t="str">
        <v>Different grade. Confirm acceptability before purchase.</v>
      </c>
      <c r="E36" s="2"/>
      <c r="F36" s="2"/>
    </row>
    <row r="37" ht="65" customHeight="1">
      <c r="A37" s="3" t="str">
        <v>Availability / payment terms</v>
      </c>
      <c r="B37" s="8" t="str">
        <v>Net 30; availability confirmed.</v>
      </c>
      <c r="C37" s="8" t="str">
        <v>Availability confirmed; delivery price unresolved.</v>
      </c>
      <c r="D37" s="8" t="str">
        <v>Payment terms and substitution require review.</v>
      </c>
      <c r="E37" s="2"/>
      <c r="F37" s="2"/>
    </row>
    <row r="38" ht="25" customHeight="1">
      <c r="A38" s="3"/>
      <c r="B38" s="2"/>
      <c r="C38" s="2"/>
      <c r="D38" s="2"/>
      <c r="E38" s="2"/>
      <c r="F38" s="2"/>
    </row>
    <row r="39" ht="25" customHeight="1">
      <c r="A39" s="17" t="str">
        <v>Calculation detail</v>
      </c>
      <c r="B39" s="18"/>
      <c r="C39" s="18"/>
      <c r="D39" s="18"/>
      <c r="E39" s="2"/>
      <c r="F39" s="2"/>
    </row>
    <row r="40" ht="25" customHeight="1">
      <c r="A40" s="3" t="str">
        <v>Quoted quantity x unit price (USD)</v>
      </c>
      <c r="B40" s="19" t="n">
        <f>IF(AND(ISNUMBER(B23),B23&gt;0,ISNUMBER(B24),B24&gt;=0),ROUND(B23*B24,2),"")</f>
        <v>520</v>
      </c>
      <c r="C40" s="19" t="n">
        <f>IF(AND(ISNUMBER(C23),C23&gt;0,ISNUMBER(C24),C24&gt;=0),ROUND(C23*C24,2),"")</f>
        <v>456</v>
      </c>
      <c r="D40" s="19" t="n">
        <f>IF(AND(ISNUMBER(D23),D23&gt;0,ISNUMBER(D24),D24&gt;=0),ROUND(D23*D24,2),"")</f>
        <v>546</v>
      </c>
      <c r="E40" s="2"/>
      <c r="F40" s="10" t="str">
        <v>Quoted material arithmetic is separate from the preserved original quote total.</v>
      </c>
    </row>
    <row r="41" ht="25" customHeight="1">
      <c r="A41" s="3" t="str">
        <v>Material at required quantity (USD)</v>
      </c>
      <c r="B41" s="19" t="n">
        <f>IF(AND($B$5&lt;&gt;"",ISNUMBER($B$6),$B$6&gt;0,$D$6&lt;&gt;"",B26=$D$6,B27="Yes",B28="Yes",ISNUMBER(B24),B24&gt;=0),ROUND($B$6*B24,2),"")</f>
        <v>520</v>
      </c>
      <c r="C41" s="19" t="n">
        <f>IF(AND($B$5&lt;&gt;"",ISNUMBER($B$6),$B$6&gt;0,$D$6&lt;&gt;"",C26=$D$6,C27="Yes",C28="Yes",ISNUMBER(C24),C24&gt;=0),ROUND($B$6*C24,2),"")</f>
        <v>494</v>
      </c>
      <c r="D41" s="19" t="str">
        <f>IF(AND($B$5&lt;&gt;"",ISNUMBER($B$6),$B$6&gt;0,$D$6&lt;&gt;"",D26=$D$6,D27="Yes",D28="Yes",ISNUMBER(D24),D24&gt;=0),ROUND($B$6*D24,2),"")</f>
      </c>
      <c r="E41" s="2"/>
      <c r="F41" s="2"/>
    </row>
    <row r="42" ht="25" customHeight="1">
      <c r="A42" s="3" t="str">
        <v>Confirmed delivery + tax + other</v>
      </c>
      <c r="B42" s="19" t="n">
        <f>IF(AND(ISNUMBER(B29),B29&gt;=0,ISNUMBER(B30),B30&gt;=0,ISNUMBER(B31),B31&gt;=0),SUM(B29:B31),"")</f>
        <v>0</v>
      </c>
      <c r="C42" s="19" t="str">
        <f>IF(AND(ISNUMBER(C29),C29&gt;=0,ISNUMBER(C30),C30&gt;=0,ISNUMBER(C31),C31&gt;=0),SUM(C29:C31),"")</f>
      </c>
      <c r="D42" s="19" t="n">
        <f>IF(AND(ISNUMBER(D29),D29&gt;=0,ISNUMBER(D30),D30&gt;=0,ISNUMBER(D31),D31&gt;=0),SUM(D29:D31),"")</f>
        <v>25</v>
      </c>
      <c r="E42" s="2"/>
      <c r="F42" s="2"/>
    </row>
    <row r="43" ht="48" customHeight="1">
      <c r="A43" s="3" t="str">
        <v>Comparable total (USD)</v>
      </c>
      <c r="B43" s="19" t="n">
        <f>IF(B44="Ready to compare",ROUND(SUM(B41:B42),2),"")</f>
        <v>520</v>
      </c>
      <c r="C43" s="19" t="str">
        <f>IF(C44="Ready to compare",ROUND(SUM(C41:C42),2),"")</f>
      </c>
      <c r="D43" s="19" t="str">
        <f>IF(D44="Ready to compare",ROUND(SUM(D41:D42),2),"")</f>
      </c>
      <c r="E43" s="2"/>
      <c r="F43" s="10" t="str">
        <v>A comparable total appears only after the listed scope, price and delivery prerequisites are confirmed. No supplier is selected automatically.</v>
      </c>
    </row>
    <row r="44" ht="45" customHeight="1">
      <c r="A44" s="3" t="str">
        <v>Review status</v>
      </c>
      <c r="B44" s="3" t="str">
        <f>IF(B20="","Not entered",IF(OR($B$5="",NOT(ISNUMBER($B$6)),$B$6&lt;=0,$D$6=""),"Enter required scope / quantity / unit",IF(OR(B21="",B22="",NOT(ISNUMBER(B23)),B23&lt;=0,NOT(ISNUMBER(B25)),B25&lt;0),"Complete quote source / details",IF(B26&lt;&gt;$D$6,"Confirm / convert quoted unit",IF(B27&lt;&gt;"Yes","Confirm matching specification",IF(B28&lt;&gt;"Yes","Confirm rate at required quantity",IF(NOT(ISNUMBER(B41)),"Enter valid unit price",IF(NOT(ISNUMBER(B42)),"Confirm delivery / tax / other costs",IF(OR(B32&lt;&gt;"Yes",NOT(ISNUMBER(B35)),B35&lt;0),"Confirm delivery date / lead time",IF(B33&lt;&gt;"Yes","Confirm price validity",IF(B34&lt;&gt;"Yes","Resolve exclusions / substitutions","Ready to compare")))))))))))</f>
        <v>Ready to compare</v>
      </c>
      <c r="C44" s="3" t="str">
        <f>IF(C20="","Not entered",IF(OR($B$5="",NOT(ISNUMBER($B$6)),$B$6&lt;=0,$D$6=""),"Enter required scope / quantity / unit",IF(OR(C21="",C22="",NOT(ISNUMBER(C23)),C23&lt;=0,NOT(ISNUMBER(C25)),C25&lt;0),"Complete quote source / details",IF(C26&lt;&gt;$D$6,"Confirm / convert quoted unit",IF(C27&lt;&gt;"Yes","Confirm matching specification",IF(C28&lt;&gt;"Yes","Confirm rate at required quantity",IF(NOT(ISNUMBER(C41)),"Enter valid unit price",IF(NOT(ISNUMBER(C42)),"Confirm delivery / tax / other costs",IF(OR(C32&lt;&gt;"Yes",NOT(ISNUMBER(C35)),C35&lt;0),"Confirm delivery date / lead time",IF(C33&lt;&gt;"Yes","Confirm price validity",IF(C34&lt;&gt;"Yes","Resolve exclusions / substitutions","Ready to compare")))))))))))</f>
        <v>Confirm delivery / tax / other costs</v>
      </c>
      <c r="D44" s="3" t="str">
        <f>IF(D20="","Not entered",IF(OR($B$5="",NOT(ISNUMBER($B$6)),$B$6&lt;=0,$D$6=""),"Enter required scope / quantity / unit",IF(OR(D21="",D22="",NOT(ISNUMBER(D23)),D23&lt;=0,NOT(ISNUMBER(D25)),D25&lt;0),"Complete quote source / details",IF(D26&lt;&gt;$D$6,"Confirm / convert quoted unit",IF(D27&lt;&gt;"Yes","Confirm matching specification",IF(D28&lt;&gt;"Yes","Confirm rate at required quantity",IF(NOT(ISNUMBER(D41)),"Enter valid unit price",IF(NOT(ISNUMBER(D42)),"Confirm delivery / tax / other costs",IF(OR(D32&lt;&gt;"Yes",NOT(ISNUMBER(D35)),D35&lt;0),"Confirm delivery date / lead time",IF(D33&lt;&gt;"Yes","Confirm price validity",IF(D34&lt;&gt;"Yes","Resolve exclusions / substitutions","Ready to compare")))))))))))</f>
        <v>Confirm matching specification</v>
      </c>
      <c r="E44" s="2"/>
      <c r="F44" s="2"/>
    </row>
    <row r="45" ht="45" customHeight="1">
      <c r="A45" s="3" t="str">
        <v>Quantity review</v>
      </c>
      <c r="B45" s="3" t="str">
        <f>IF(AND(ISNUMBER($B$6),$B$6&gt;0,ISNUMBER(B23),B23&gt;0),IF(B23=$B$6,"Quantity matches",IF(B23&lt;$B$6,"Quote is short of required quantity","Quote exceeds required quantity")),"Enter quantities")</f>
        <v>Quantity matches</v>
      </c>
      <c r="C45" s="3" t="str">
        <f>IF(AND(ISNUMBER($B$6),$B$6&gt;0,ISNUMBER(C23),C23&gt;0),IF(C23=$B$6,"Quantity matches",IF(C23&lt;$B$6,"Quote is short of required quantity","Quote exceeds required quantity")),"Enter quantities")</f>
        <v>Quote is short of required quantity</v>
      </c>
      <c r="D45" s="3" t="str">
        <f>IF(AND(ISNUMBER($B$6),$B$6&gt;0,ISNUMBER(D23),D23&gt;0),IF(D23=$B$6,"Quantity matches",IF(D23&lt;$B$6,"Quote is short of required quantity","Quote exceeds required quantity")),"Enter quantities")</f>
        <v>Quantity matches</v>
      </c>
      <c r="E45" s="2"/>
      <c r="F45" s="2"/>
    </row>
    <row r="46" ht="25" customHeight="1">
      <c r="A46" s="3"/>
      <c r="B46" s="2"/>
      <c r="C46" s="2"/>
      <c r="D46" s="2"/>
      <c r="E46" s="2"/>
      <c r="F46" s="2"/>
    </row>
    <row r="47" ht="25" customHeight="1">
      <c r="A47" s="3"/>
      <c r="B47" s="2"/>
      <c r="C47" s="2"/>
      <c r="D47" s="2"/>
      <c r="E47" s="2"/>
      <c r="F47" s="2"/>
    </row>
    <row r="48" ht="25" customHeight="1">
      <c r="A48" s="17" t="str">
        <v>Example observations</v>
      </c>
      <c r="B48" s="18"/>
      <c r="C48" s="18"/>
      <c r="D48" s="18"/>
      <c r="E48" s="2"/>
      <c r="F48" s="2"/>
    </row>
    <row r="49" ht="38" customHeight="1">
      <c r="A49" s="3" t="str">
        <v>Fictional example only. Supplier A prices 26 panels at $20 each. Supplier B prices 24 at $19 each.</v>
      </c>
      <c r="B49" s="2"/>
      <c r="C49" s="2"/>
      <c r="D49" s="2"/>
      <c r="E49" s="2"/>
      <c r="F49" s="2"/>
    </row>
    <row r="50" ht="38" customHeight="1">
      <c r="A50" s="3" t="str">
        <v>Supplier B material at 26 panels is $494, assuming its confirmed $19 unit rate applies. Delivery remains unknown.</v>
      </c>
      <c r="B50" s="2"/>
      <c r="C50" s="2"/>
      <c r="D50" s="2"/>
      <c r="E50" s="2"/>
      <c r="F50" s="2"/>
    </row>
    <row r="51" ht="38" customHeight="1">
      <c r="A51" s="3" t="str">
        <v>The $456 original B quote does not cover the required quantity. The $26 material gap versus A is not a complete cost comparison.</v>
      </c>
      <c r="B51" s="2"/>
      <c r="C51" s="2"/>
      <c r="D51" s="2"/>
      <c r="E51" s="2"/>
      <c r="F51" s="2"/>
    </row>
    <row r="52" ht="38" customHeight="1">
      <c r="A52" s="3" t="str">
        <v>Supplier C offers a different panel specification. Confirm an acceptable equivalent before comparing its price.</v>
      </c>
      <c r="B52" s="2"/>
      <c r="C52" s="2"/>
      <c r="D52" s="2"/>
      <c r="E52" s="2"/>
      <c r="F52" s="2"/>
    </row>
    <row r="53" ht="25" customHeight="1">
      <c r="A53" s="3"/>
      <c r="B53" s="2"/>
      <c r="C53" s="2"/>
      <c r="D53" s="2"/>
      <c r="E53" s="2"/>
      <c r="F53" s="2"/>
    </row>
    <row r="54" ht="25" customHeight="1">
      <c r="A54" s="3"/>
      <c r="B54" s="2"/>
      <c r="C54" s="2"/>
      <c r="D54" s="2"/>
      <c r="E54" s="2"/>
      <c r="F54" s="2"/>
    </row>
  </sheetData>
  <mergeCells>
    <mergeCell ref="A49:D49"/>
    <mergeCell ref="A50:D50"/>
    <mergeCell ref="A51:D51"/>
    <mergeCell ref="A52:D52"/>
  </mergeCells>
  <conditionalFormatting sqref="B15:D15">
    <cfRule type="expression" dxfId="2" priority="1">
      <formula>AND(B15&lt;&gt;"Ready to compare",B15&lt;&gt;"Not entered")</formula>
    </cfRule>
  </conditionalFormatting>
  <conditionalFormatting sqref="B44:D44">
    <cfRule type="expression" dxfId="3" priority="2">
      <formula>AND(B44&lt;&gt;"Ready to compare",B44&lt;&gt;"Not entered")</formula>
    </cfRule>
  </conditionalFormatting>
  <dataValidations count="13">
    <dataValidation type="list" sqref="B27:D27">
      <formula1>"Yes,No,Not confirmed"</formula1>
    </dataValidation>
    <dataValidation type="list" sqref="B28:D28">
      <formula1>"Yes,No,Not confirmed"</formula1>
    </dataValidation>
    <dataValidation type="list" sqref="B32:D32">
      <formula1>"Yes,No,Not confirmed"</formula1>
    </dataValidation>
    <dataValidation type="list" sqref="B33:D33">
      <formula1>"Yes,No,Not confirmed"</formula1>
    </dataValidation>
    <dataValidation type="list" sqref="B34:D34">
      <formula1>"Yes,No,Not confirmed"</formula1>
    </dataValidation>
    <dataValidation type="decimal" operator="greaterThanOrEqual" sqref="B23:D23">
      <formula1>0</formula1>
    </dataValidation>
    <dataValidation type="decimal" operator="greaterThanOrEqual" sqref="B24:D24">
      <formula1>0</formula1>
    </dataValidation>
    <dataValidation type="decimal" operator="greaterThanOrEqual" sqref="B25:D25">
      <formula1>0</formula1>
    </dataValidation>
    <dataValidation type="decimal" operator="greaterThanOrEqual" sqref="B29:D29">
      <formula1>0</formula1>
    </dataValidation>
    <dataValidation type="decimal" operator="greaterThanOrEqual" sqref="B30:D30">
      <formula1>0</formula1>
    </dataValidation>
    <dataValidation type="decimal" operator="greaterThanOrEqual" sqref="B31:D31">
      <formula1>0</formula1>
    </dataValidation>
    <dataValidation type="decimal" operator="greaterThanOrEqual" sqref="B35:D35">
      <formula1>0</formula1>
    </dataValidation>
    <dataValidation type="decimal" operator="greaterThan" sqref="B6">
      <formula1>0</formula1>
    </dataValidation>
  </dataValidations>
  <pageMargins left="0.7" right="0.7" top="0.75" bottom="0.75" header="0.3" footer="0.3"/>
  <printOptions gridLines="0" headings="0"/>
  <pageMargins left="0.3" right="0.3" top="0.4" bottom="0.4" header="0.15" footer="0.15"/>
  <pageSetup paperSize="1" orientation="landscape" fitToWidth="1" fitToHeight="0"/>
</worksheet>
</file>